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0" windowWidth="15570" windowHeight="9780"/>
  </bookViews>
  <sheets>
    <sheet name="на 01.10.2025" sheetId="2" r:id="rId1"/>
  </sheets>
  <definedNames>
    <definedName name="_xlnm.Print_Area" localSheetId="0">'на 01.10.2025'!$A$1:$D$53</definedName>
  </definedNames>
  <calcPr calcId="145621"/>
</workbook>
</file>

<file path=xl/calcChain.xml><?xml version="1.0" encoding="utf-8"?>
<calcChain xmlns="http://schemas.openxmlformats.org/spreadsheetml/2006/main">
  <c r="D44" i="2" l="1"/>
  <c r="C45" i="2"/>
  <c r="B45" i="2"/>
  <c r="C10" i="2" l="1"/>
  <c r="B10" i="2"/>
  <c r="D25" i="2" l="1"/>
  <c r="C24" i="2" l="1"/>
  <c r="D43" i="2" l="1"/>
  <c r="D26" i="2" l="1"/>
  <c r="D27" i="2"/>
  <c r="D28" i="2"/>
  <c r="D41" i="2"/>
  <c r="D42" i="2"/>
  <c r="D18" i="2" l="1"/>
  <c r="D36" i="2" l="1"/>
  <c r="D37" i="2"/>
  <c r="D38" i="2"/>
  <c r="D39" i="2"/>
  <c r="D40" i="2"/>
  <c r="D45" i="2" l="1"/>
  <c r="B24" i="2"/>
  <c r="D34" i="2" l="1"/>
  <c r="D35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3" i="2" l="1"/>
  <c r="C16" i="2" l="1"/>
  <c r="D16" i="2" s="1"/>
  <c r="D24" i="2" l="1"/>
  <c r="B6" i="2" l="1"/>
  <c r="D6" i="2" s="1"/>
  <c r="C5" i="2"/>
  <c r="C32" i="2" s="1"/>
  <c r="C46" i="2" s="1"/>
  <c r="B5" i="2" l="1"/>
  <c r="D5" i="2" l="1"/>
  <c r="B32" i="2"/>
  <c r="B46" i="2" s="1"/>
</calcChain>
</file>

<file path=xl/sharedStrings.xml><?xml version="1.0" encoding="utf-8"?>
<sst xmlns="http://schemas.openxmlformats.org/spreadsheetml/2006/main" count="56" uniqueCount="56">
  <si>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</si>
  <si>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</si>
  <si>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</si>
  <si>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</si>
  <si>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</si>
  <si>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</si>
  <si>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</si>
  <si>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</si>
  <si>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</si>
  <si>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</si>
  <si>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</si>
  <si>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</si>
  <si>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</si>
  <si>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</si>
  <si>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</si>
  <si>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</si>
  <si>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</si>
  <si>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</si>
  <si>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</si>
  <si>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</si>
  <si>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</si>
  <si>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</si>
  <si>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</si>
  <si>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</si>
  <si>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</si>
  <si>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</si>
  <si>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</si>
  <si>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</si>
  <si>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</si>
  <si>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</si>
  <si>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</si>
  <si>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</si>
  <si>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</si>
  <si>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</si>
  <si>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</si>
  <si>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</si>
  <si>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</si>
  <si>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</si>
  <si>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</si>
  <si>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</si>
  <si>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</si>
  <si>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</si>
  <si>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</si>
  <si>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</si>
  <si>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</si>
  <si>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</si>
  <si>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</si>
  <si>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</si>
  <si>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</si>
  <si>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</si>
  <si>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</si>
  <si>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</si>
  <si>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2025 год</t>
  </si>
  <si>
    <t>Возврат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</si>
  <si>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Информация об исполнении  бюджета МО "Город Майкоп"
 на 1 октября 2025 года</t>
  </si>
  <si>
    <t>Межбюджетные трансферты общего характера бюджетам бюджетной системы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</si>
</sst>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6" fontId="46" fillId="37" borderId="2" xfId="920" applyNumberFormat="1" applyFont="1" applyFill="1" applyBorder="1"/>
    <xf numFmtId="164" fontId="45" fillId="37" borderId="2" xfId="0" applyNumberFormat="1" applyFont="1" applyFill="1" applyBorder="1" applyAlignment="1">
      <alignment wrapText="1"/>
    </xf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4" fontId="24" fillId="0" borderId="0" xfId="104" applyNumberFormat="1" applyFill="1" applyBorder="1" applyAlignment="1" applyProtection="1">
      <alignment horizontal="right"/>
    </xf>
    <xf numFmtId="4" fontId="25" fillId="0" borderId="0" xfId="216" applyNumberFormat="1" applyFill="1" applyBorder="1" applyAlignment="1" applyProtection="1">
      <alignment horizontal="right"/>
    </xf>
    <xf numFmtId="167" fontId="46" fillId="37" borderId="2" xfId="920" applyNumberFormat="1" applyFont="1" applyFill="1" applyBorder="1" applyAlignment="1" applyProtection="1">
      <alignment horizontal="right"/>
    </xf>
    <xf numFmtId="168" fontId="45" fillId="37" borderId="2" xfId="920" applyNumberFormat="1" applyFont="1" applyFill="1" applyBorder="1"/>
    <xf numFmtId="168" fontId="46" fillId="0" borderId="2" xfId="920" applyNumberFormat="1" applyFont="1" applyFill="1" applyBorder="1"/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tabSelected="1" zoomScale="120" zoomScaleNormal="120" workbookViewId="0">
      <pane xSplit="1" ySplit="4" topLeftCell="B43" activePane="bottomRight" state="frozen"/>
      <selection pane="topRight" activeCell="B1" sqref="B1"/>
      <selection pane="bottomLeft" activeCell="A5" sqref="A5"/>
      <selection pane="bottomRight" activeCell="B46" sqref="B46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2" t="s">
        <v>54</v>
      </c>
      <c r="B1" s="82"/>
      <c r="C1" s="82"/>
      <c r="D1" s="82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2" t="s">
        <v>52</v>
      </c>
      <c r="C3" s="12" t="s">
        <v>0</v>
      </c>
      <c r="D3" s="12" t="s">
        <v>1</v>
      </c>
    </row>
    <row r="4" spans="1:13" s="13" customFormat="1" x14ac:dyDescent="0.25">
      <c r="A4" s="80" t="s">
        <v>8</v>
      </c>
      <c r="B4" s="80"/>
      <c r="C4" s="80"/>
      <c r="D4" s="81"/>
    </row>
    <row r="5" spans="1:13" s="13" customFormat="1" ht="15.6" customHeight="1" x14ac:dyDescent="0.25">
      <c r="A5" s="51" t="s">
        <v>35</v>
      </c>
      <c r="B5" s="16">
        <f>B6+B16</f>
        <v>3193931</v>
      </c>
      <c r="C5" s="65">
        <f>C6+C16</f>
        <v>2202620</v>
      </c>
      <c r="D5" s="53">
        <f t="shared" ref="D5:D10" si="0">C5/B5*100</f>
        <v>68.962667008147633</v>
      </c>
    </row>
    <row r="6" spans="1:13" s="13" customFormat="1" x14ac:dyDescent="0.25">
      <c r="A6" s="51" t="s">
        <v>24</v>
      </c>
      <c r="B6" s="15">
        <f>B7+B8+B9+B10+B15</f>
        <v>2843615</v>
      </c>
      <c r="C6" s="52">
        <f>C7+C8+C9+C10+C15</f>
        <v>2010162.0000000002</v>
      </c>
      <c r="D6" s="53">
        <f t="shared" si="0"/>
        <v>70.690371235205902</v>
      </c>
      <c r="E6" s="46"/>
      <c r="F6" s="46"/>
    </row>
    <row r="7" spans="1:13" s="45" customFormat="1" x14ac:dyDescent="0.25">
      <c r="A7" s="54" t="s">
        <v>3</v>
      </c>
      <c r="B7" s="55">
        <v>1475016</v>
      </c>
      <c r="C7" s="56">
        <v>1029228</v>
      </c>
      <c r="D7" s="57">
        <f t="shared" si="0"/>
        <v>69.777412583999094</v>
      </c>
      <c r="E7" s="47"/>
      <c r="F7" s="47"/>
      <c r="G7" s="47"/>
      <c r="H7" s="47"/>
      <c r="I7" s="47"/>
      <c r="J7" s="47"/>
      <c r="K7" s="47"/>
      <c r="L7" s="47"/>
      <c r="M7" s="47"/>
    </row>
    <row r="8" spans="1:13" s="45" customFormat="1" ht="30" customHeight="1" x14ac:dyDescent="0.25">
      <c r="A8" s="54" t="s">
        <v>4</v>
      </c>
      <c r="B8" s="55">
        <v>49891</v>
      </c>
      <c r="C8" s="56">
        <v>36861.1</v>
      </c>
      <c r="D8" s="57">
        <f t="shared" si="0"/>
        <v>73.883265518831053</v>
      </c>
      <c r="E8" s="47"/>
      <c r="F8" s="47"/>
      <c r="G8" s="47"/>
      <c r="H8" s="47"/>
      <c r="I8" s="47"/>
      <c r="J8" s="47"/>
      <c r="K8" s="47"/>
      <c r="L8" s="47"/>
      <c r="M8" s="47"/>
    </row>
    <row r="9" spans="1:13" s="45" customFormat="1" ht="19.899999999999999" customHeight="1" x14ac:dyDescent="0.25">
      <c r="A9" s="54" t="s">
        <v>46</v>
      </c>
      <c r="B9" s="55">
        <v>761376</v>
      </c>
      <c r="C9" s="55">
        <v>583697.1</v>
      </c>
      <c r="D9" s="58">
        <f t="shared" si="0"/>
        <v>76.663448808473078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s="45" customFormat="1" ht="19.899999999999999" customHeight="1" x14ac:dyDescent="0.25">
      <c r="A10" s="54" t="s">
        <v>29</v>
      </c>
      <c r="B10" s="55">
        <f>B12+B13+B14</f>
        <v>386452</v>
      </c>
      <c r="C10" s="55">
        <f>C12+C13+C14</f>
        <v>209677.59999999998</v>
      </c>
      <c r="D10" s="57">
        <f t="shared" si="0"/>
        <v>54.257087555504945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s="45" customFormat="1" ht="17.45" customHeight="1" x14ac:dyDescent="0.25">
      <c r="A11" s="54" t="s">
        <v>30</v>
      </c>
      <c r="B11" s="44"/>
      <c r="C11" s="44"/>
      <c r="D11" s="44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45" customFormat="1" x14ac:dyDescent="0.25">
      <c r="A12" s="59" t="s">
        <v>48</v>
      </c>
      <c r="B12" s="55">
        <v>179635</v>
      </c>
      <c r="C12" s="55">
        <v>61524.9</v>
      </c>
      <c r="D12" s="57">
        <f t="shared" ref="D12:D20" si="1">C12/B12*100</f>
        <v>34.249951290116073</v>
      </c>
      <c r="E12" s="47"/>
      <c r="F12" s="48"/>
      <c r="G12" s="47"/>
      <c r="H12" s="47"/>
      <c r="I12" s="47"/>
      <c r="J12" s="47"/>
      <c r="K12" s="47"/>
      <c r="L12" s="47"/>
      <c r="M12" s="47"/>
    </row>
    <row r="13" spans="1:13" s="45" customFormat="1" x14ac:dyDescent="0.25">
      <c r="A13" s="59" t="s">
        <v>49</v>
      </c>
      <c r="B13" s="55">
        <v>140284</v>
      </c>
      <c r="C13" s="55">
        <v>109251.5</v>
      </c>
      <c r="D13" s="57">
        <f t="shared" si="1"/>
        <v>77.878802999629329</v>
      </c>
      <c r="E13" s="47"/>
      <c r="F13" s="48"/>
      <c r="G13" s="47"/>
      <c r="H13" s="47"/>
      <c r="I13" s="47"/>
      <c r="J13" s="47"/>
      <c r="K13" s="47"/>
      <c r="L13" s="47"/>
      <c r="M13" s="47"/>
    </row>
    <row r="14" spans="1:13" s="45" customFormat="1" x14ac:dyDescent="0.25">
      <c r="A14" s="59" t="s">
        <v>50</v>
      </c>
      <c r="B14" s="55">
        <v>66533</v>
      </c>
      <c r="C14" s="55">
        <v>38901.199999999997</v>
      </c>
      <c r="D14" s="57">
        <f t="shared" si="1"/>
        <v>58.469030405963949</v>
      </c>
      <c r="E14" s="47"/>
      <c r="F14" s="48"/>
      <c r="G14" s="47"/>
      <c r="H14" s="47"/>
      <c r="I14" s="47"/>
      <c r="J14" s="47"/>
      <c r="K14" s="47"/>
      <c r="L14" s="47"/>
      <c r="M14" s="47"/>
    </row>
    <row r="15" spans="1:13" s="45" customFormat="1" x14ac:dyDescent="0.25">
      <c r="A15" s="54" t="s">
        <v>47</v>
      </c>
      <c r="B15" s="55">
        <v>170880</v>
      </c>
      <c r="C15" s="55">
        <v>150698.20000000001</v>
      </c>
      <c r="D15" s="44">
        <f t="shared" si="1"/>
        <v>88.189489700374537</v>
      </c>
      <c r="E15" s="47"/>
      <c r="F15" s="48"/>
      <c r="G15" s="47"/>
      <c r="H15" s="47"/>
      <c r="I15" s="47"/>
      <c r="J15" s="47"/>
      <c r="K15" s="47"/>
      <c r="L15" s="47"/>
      <c r="M15" s="47"/>
    </row>
    <row r="16" spans="1:13" s="45" customFormat="1" x14ac:dyDescent="0.25">
      <c r="A16" s="60" t="s">
        <v>25</v>
      </c>
      <c r="B16" s="61">
        <f>B17+B18+B19+B20+B22+B23</f>
        <v>350316</v>
      </c>
      <c r="C16" s="61">
        <f>SUM(C17:C23)</f>
        <v>192458</v>
      </c>
      <c r="D16" s="61">
        <f t="shared" si="1"/>
        <v>54.938398474520142</v>
      </c>
      <c r="E16" s="47"/>
      <c r="F16" s="47"/>
      <c r="G16" s="47"/>
      <c r="H16" s="47"/>
      <c r="I16" s="47"/>
      <c r="J16" s="47"/>
      <c r="K16" s="47"/>
      <c r="L16" s="47"/>
      <c r="M16" s="47"/>
    </row>
    <row r="17" spans="1:13" s="45" customFormat="1" ht="45" x14ac:dyDescent="0.25">
      <c r="A17" s="54" t="s">
        <v>26</v>
      </c>
      <c r="B17" s="55">
        <v>165956.79999999999</v>
      </c>
      <c r="C17" s="55">
        <v>83316.800000000003</v>
      </c>
      <c r="D17" s="55">
        <f t="shared" si="1"/>
        <v>50.203908487027959</v>
      </c>
      <c r="E17" s="47"/>
      <c r="F17" s="47"/>
      <c r="G17" s="47"/>
      <c r="H17" s="47"/>
      <c r="I17" s="47"/>
      <c r="J17" s="47"/>
      <c r="K17" s="47"/>
      <c r="L17" s="47"/>
      <c r="M17" s="47"/>
    </row>
    <row r="18" spans="1:13" s="45" customFormat="1" ht="28.5" customHeight="1" x14ac:dyDescent="0.25">
      <c r="A18" s="54" t="s">
        <v>27</v>
      </c>
      <c r="B18" s="55">
        <v>9467</v>
      </c>
      <c r="C18" s="55">
        <v>7813.8</v>
      </c>
      <c r="D18" s="55">
        <f>C18/B18*100</f>
        <v>82.537234604415346</v>
      </c>
      <c r="E18" s="47"/>
      <c r="F18" s="47"/>
      <c r="G18" s="49"/>
      <c r="H18" s="47"/>
      <c r="I18" s="47"/>
      <c r="J18" s="47"/>
      <c r="K18" s="47"/>
      <c r="L18" s="47"/>
      <c r="M18" s="47"/>
    </row>
    <row r="19" spans="1:13" s="45" customFormat="1" ht="27.75" customHeight="1" x14ac:dyDescent="0.25">
      <c r="A19" s="54" t="s">
        <v>51</v>
      </c>
      <c r="B19" s="55">
        <v>21364.400000000001</v>
      </c>
      <c r="C19" s="55">
        <v>25214.5</v>
      </c>
      <c r="D19" s="55">
        <f t="shared" si="1"/>
        <v>118.02110052236429</v>
      </c>
      <c r="E19" s="47"/>
      <c r="F19" s="47"/>
      <c r="G19" s="49"/>
      <c r="H19" s="47"/>
      <c r="I19" s="47"/>
      <c r="J19" s="47"/>
      <c r="K19" s="47"/>
      <c r="L19" s="47"/>
      <c r="M19" s="47"/>
    </row>
    <row r="20" spans="1:13" s="45" customFormat="1" ht="29.25" customHeight="1" x14ac:dyDescent="0.25">
      <c r="A20" s="64" t="s">
        <v>5</v>
      </c>
      <c r="B20" s="62">
        <v>125697.8</v>
      </c>
      <c r="C20" s="62">
        <v>55221.5</v>
      </c>
      <c r="D20" s="62">
        <f t="shared" si="1"/>
        <v>43.931954258547087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s="45" customFormat="1" hidden="1" x14ac:dyDescent="0.25">
      <c r="A21" s="54" t="s">
        <v>41</v>
      </c>
      <c r="B21" s="63"/>
      <c r="C21" s="63"/>
      <c r="D21" s="63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45" customFormat="1" x14ac:dyDescent="0.25">
      <c r="A22" s="54" t="s">
        <v>6</v>
      </c>
      <c r="B22" s="63">
        <v>27830</v>
      </c>
      <c r="C22" s="63">
        <v>20907.5</v>
      </c>
      <c r="D22" s="63">
        <f>C22/B22*100</f>
        <v>75.12576356449874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13" s="45" customFormat="1" x14ac:dyDescent="0.25">
      <c r="A23" s="54" t="s">
        <v>28</v>
      </c>
      <c r="B23" s="63"/>
      <c r="C23" s="63">
        <v>-16.100000000000001</v>
      </c>
      <c r="D23" s="63">
        <v>0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22" t="s">
        <v>7</v>
      </c>
      <c r="B24" s="23">
        <f>SUM(B25:B31)</f>
        <v>4166008.1</v>
      </c>
      <c r="C24" s="23">
        <f>SUM(C25:C31)</f>
        <v>3090380.6000000006</v>
      </c>
      <c r="D24" s="24">
        <f t="shared" ref="D24" si="2">C24/B24*100</f>
        <v>74.18085912987064</v>
      </c>
      <c r="E24" s="50"/>
      <c r="F24" s="50"/>
      <c r="G24" s="43"/>
      <c r="H24" s="43"/>
      <c r="I24" s="43"/>
      <c r="J24" s="43"/>
      <c r="K24" s="43"/>
      <c r="L24" s="43"/>
      <c r="M24" s="43"/>
    </row>
    <row r="25" spans="1:13" ht="14.25" customHeight="1" x14ac:dyDescent="0.25">
      <c r="A25" s="25" t="s">
        <v>36</v>
      </c>
      <c r="B25" s="26">
        <v>19698</v>
      </c>
      <c r="C25" s="26">
        <v>19698</v>
      </c>
      <c r="D25" s="27">
        <f>C25/B25*100</f>
        <v>100</v>
      </c>
      <c r="E25" s="28"/>
      <c r="F25" s="28"/>
    </row>
    <row r="26" spans="1:13" x14ac:dyDescent="0.25">
      <c r="A26" s="25" t="s">
        <v>38</v>
      </c>
      <c r="B26" s="29">
        <v>2186359</v>
      </c>
      <c r="C26" s="29">
        <v>1561045.6</v>
      </c>
      <c r="D26" s="27">
        <f>C26/B26*100</f>
        <v>71.399326460110174</v>
      </c>
      <c r="E26" s="19"/>
      <c r="F26" s="19"/>
    </row>
    <row r="27" spans="1:13" x14ac:dyDescent="0.25">
      <c r="A27" s="25" t="s">
        <v>37</v>
      </c>
      <c r="B27" s="29">
        <v>1879480.5</v>
      </c>
      <c r="C27" s="29">
        <v>1484495.8</v>
      </c>
      <c r="D27" s="27">
        <f>C27/B27*100</f>
        <v>78.984368286875011</v>
      </c>
      <c r="E27" s="19"/>
      <c r="F27" s="19"/>
    </row>
    <row r="28" spans="1:13" x14ac:dyDescent="0.25">
      <c r="A28" s="25" t="s">
        <v>39</v>
      </c>
      <c r="B28" s="29">
        <v>80470.600000000006</v>
      </c>
      <c r="C28" s="29">
        <v>60355.6</v>
      </c>
      <c r="D28" s="27">
        <f>C28/B28*100</f>
        <v>75.00329312817351</v>
      </c>
      <c r="E28" s="19"/>
      <c r="F28" s="19"/>
    </row>
    <row r="29" spans="1:13" ht="90" hidden="1" x14ac:dyDescent="0.25">
      <c r="A29" s="25" t="s">
        <v>53</v>
      </c>
      <c r="B29" s="29"/>
      <c r="C29" s="29"/>
      <c r="D29" s="27"/>
      <c r="E29" s="19"/>
      <c r="F29" s="19"/>
    </row>
    <row r="30" spans="1:13" ht="45" x14ac:dyDescent="0.25">
      <c r="A30" s="30" t="s">
        <v>42</v>
      </c>
      <c r="B30" s="31"/>
      <c r="C30" s="29">
        <v>461276.7</v>
      </c>
      <c r="D30" s="27"/>
      <c r="E30" s="14"/>
      <c r="F30" s="32"/>
    </row>
    <row r="31" spans="1:13" ht="44.25" customHeight="1" x14ac:dyDescent="0.25">
      <c r="A31" s="30" t="s">
        <v>40</v>
      </c>
      <c r="B31" s="31"/>
      <c r="C31" s="29">
        <v>-496491.1</v>
      </c>
      <c r="D31" s="27"/>
      <c r="E31" s="5"/>
      <c r="F31" s="19"/>
    </row>
    <row r="32" spans="1:13" x14ac:dyDescent="0.25">
      <c r="A32" s="33" t="s">
        <v>31</v>
      </c>
      <c r="B32" s="34">
        <f>B24+B5</f>
        <v>7359939.0999999996</v>
      </c>
      <c r="C32" s="34">
        <f>C5+C24</f>
        <v>5293000.6000000006</v>
      </c>
      <c r="D32" s="35"/>
      <c r="E32" s="6"/>
      <c r="F32" s="7"/>
      <c r="G32" s="8"/>
      <c r="H32" s="9"/>
    </row>
    <row r="33" spans="1:8" ht="17.45" customHeight="1" x14ac:dyDescent="0.25">
      <c r="A33" s="71" t="s">
        <v>9</v>
      </c>
      <c r="B33" s="72"/>
      <c r="C33" s="72"/>
      <c r="D33" s="73"/>
      <c r="E33" s="9"/>
      <c r="F33" s="9"/>
    </row>
    <row r="34" spans="1:8" x14ac:dyDescent="0.25">
      <c r="A34" s="30" t="s">
        <v>10</v>
      </c>
      <c r="B34" s="70">
        <v>452420.8</v>
      </c>
      <c r="C34" s="26">
        <v>295452.79999999999</v>
      </c>
      <c r="D34" s="68">
        <f>C34/B34*100</f>
        <v>65.304866619748694</v>
      </c>
      <c r="E34" s="18"/>
      <c r="F34" s="19"/>
    </row>
    <row r="35" spans="1:8" ht="29.25" customHeight="1" x14ac:dyDescent="0.25">
      <c r="A35" s="30" t="s">
        <v>11</v>
      </c>
      <c r="B35" s="26">
        <v>76091.100000000006</v>
      </c>
      <c r="C35" s="26">
        <v>52414.5</v>
      </c>
      <c r="D35" s="68">
        <f>C35/B35*100</f>
        <v>68.883877352279043</v>
      </c>
      <c r="E35" s="18"/>
      <c r="F35" s="19"/>
    </row>
    <row r="36" spans="1:8" x14ac:dyDescent="0.25">
      <c r="A36" s="30" t="s">
        <v>12</v>
      </c>
      <c r="B36" s="26">
        <v>873242.4</v>
      </c>
      <c r="C36" s="26">
        <v>547546.69999999995</v>
      </c>
      <c r="D36" s="68">
        <f>C36/B36*100</f>
        <v>62.702715763687145</v>
      </c>
      <c r="E36" s="18"/>
      <c r="F36" s="19"/>
    </row>
    <row r="37" spans="1:8" s="43" customFormat="1" x14ac:dyDescent="0.25">
      <c r="A37" s="30" t="s">
        <v>13</v>
      </c>
      <c r="B37" s="44">
        <v>1789121</v>
      </c>
      <c r="C37" s="26">
        <v>1090844.3999999999</v>
      </c>
      <c r="D37" s="68">
        <f>C37/B37*100</f>
        <v>60.970968425276986</v>
      </c>
      <c r="E37" s="41"/>
      <c r="F37" s="42"/>
    </row>
    <row r="38" spans="1:8" x14ac:dyDescent="0.25">
      <c r="A38" s="30" t="s">
        <v>14</v>
      </c>
      <c r="B38" s="26">
        <v>3813967.3</v>
      </c>
      <c r="C38" s="26">
        <v>3059244.5</v>
      </c>
      <c r="D38" s="68">
        <f t="shared" ref="D38:D40" si="3">C38/B38*100</f>
        <v>80.211608001987855</v>
      </c>
      <c r="E38" s="18"/>
      <c r="F38" s="19"/>
    </row>
    <row r="39" spans="1:8" x14ac:dyDescent="0.25">
      <c r="A39" s="30" t="s">
        <v>15</v>
      </c>
      <c r="B39" s="26">
        <v>273524.90000000002</v>
      </c>
      <c r="C39" s="26">
        <v>222345.8</v>
      </c>
      <c r="D39" s="68">
        <f t="shared" si="3"/>
        <v>81.28905266028795</v>
      </c>
      <c r="E39" s="18"/>
      <c r="F39" s="19"/>
    </row>
    <row r="40" spans="1:8" s="43" customFormat="1" x14ac:dyDescent="0.25">
      <c r="A40" s="30" t="s">
        <v>16</v>
      </c>
      <c r="B40" s="26">
        <v>422897.2</v>
      </c>
      <c r="C40" s="26">
        <v>279534.2</v>
      </c>
      <c r="D40" s="68">
        <f t="shared" si="3"/>
        <v>66.099799194697908</v>
      </c>
      <c r="E40" s="41"/>
      <c r="F40" s="42"/>
    </row>
    <row r="41" spans="1:8" x14ac:dyDescent="0.25">
      <c r="A41" s="30" t="s">
        <v>17</v>
      </c>
      <c r="B41" s="26">
        <v>127485.2</v>
      </c>
      <c r="C41" s="26">
        <v>84060.9</v>
      </c>
      <c r="D41" s="68">
        <f>C41/B41*100</f>
        <v>65.937771600154377</v>
      </c>
      <c r="E41" s="18"/>
      <c r="F41" s="19"/>
    </row>
    <row r="42" spans="1:8" x14ac:dyDescent="0.25">
      <c r="A42" s="36" t="s">
        <v>18</v>
      </c>
      <c r="B42" s="26">
        <v>14666</v>
      </c>
      <c r="C42" s="26">
        <v>12602</v>
      </c>
      <c r="D42" s="68">
        <f>C42/B42*100</f>
        <v>85.926633028774035</v>
      </c>
      <c r="E42" s="18"/>
      <c r="F42" s="19"/>
      <c r="G42" s="9"/>
      <c r="H42" s="10"/>
    </row>
    <row r="43" spans="1:8" ht="29.25" customHeight="1" x14ac:dyDescent="0.25">
      <c r="A43" s="30" t="s">
        <v>19</v>
      </c>
      <c r="B43" s="26">
        <v>7769.5</v>
      </c>
      <c r="C43" s="26"/>
      <c r="D43" s="68">
        <f>C43/B43*100</f>
        <v>0</v>
      </c>
      <c r="E43" s="18"/>
      <c r="F43" s="19"/>
      <c r="G43" s="9"/>
      <c r="H43" s="10"/>
    </row>
    <row r="44" spans="1:8" ht="29.25" customHeight="1" x14ac:dyDescent="0.25">
      <c r="A44" s="30" t="s">
        <v>55</v>
      </c>
      <c r="B44" s="26">
        <v>10506.2</v>
      </c>
      <c r="C44" s="26">
        <v>10506.2</v>
      </c>
      <c r="D44" s="68">
        <f>C44/B44*100</f>
        <v>100</v>
      </c>
      <c r="E44" s="18"/>
      <c r="F44" s="19"/>
      <c r="G44" s="9"/>
      <c r="H44" s="10"/>
    </row>
    <row r="45" spans="1:8" ht="20.25" customHeight="1" x14ac:dyDescent="0.25">
      <c r="A45" s="37" t="s">
        <v>20</v>
      </c>
      <c r="B45" s="69">
        <f>B43+B42+B41+B40+B39+B38+B36+B37+B35+B34+B44</f>
        <v>7861691.5999999996</v>
      </c>
      <c r="C45" s="69">
        <f>C43+C42+C41+C40+C39+C38+C36+C37+C35+C34+C44</f>
        <v>5654552</v>
      </c>
      <c r="D45" s="61">
        <f>C45/B45*100</f>
        <v>71.925385625658478</v>
      </c>
      <c r="E45" s="20"/>
      <c r="F45" s="66"/>
      <c r="G45" s="66"/>
    </row>
    <row r="46" spans="1:8" ht="29.25" x14ac:dyDescent="0.25">
      <c r="A46" s="15" t="s">
        <v>45</v>
      </c>
      <c r="B46" s="23">
        <f>B32-B45</f>
        <v>-501752.5</v>
      </c>
      <c r="C46" s="23">
        <f>C32-C45</f>
        <v>-361551.39999999944</v>
      </c>
      <c r="D46" s="16"/>
      <c r="E46" s="11"/>
      <c r="F46" s="67"/>
      <c r="G46" s="67"/>
    </row>
    <row r="47" spans="1:8" ht="12" customHeight="1" x14ac:dyDescent="0.25">
      <c r="A47" s="74" t="s">
        <v>33</v>
      </c>
      <c r="B47" s="75"/>
      <c r="C47" s="75"/>
      <c r="D47" s="76"/>
      <c r="E47" s="38"/>
      <c r="F47" s="39"/>
      <c r="G47" s="9"/>
    </row>
    <row r="48" spans="1:8" ht="9.75" customHeight="1" x14ac:dyDescent="0.25">
      <c r="A48" s="77"/>
      <c r="B48" s="78"/>
      <c r="C48" s="78"/>
      <c r="D48" s="79"/>
      <c r="E48" s="9"/>
      <c r="F48" s="9"/>
    </row>
    <row r="49" spans="1:4" ht="15" customHeight="1" x14ac:dyDescent="0.25">
      <c r="A49" s="15" t="s">
        <v>21</v>
      </c>
      <c r="B49" s="21" t="s">
        <v>44</v>
      </c>
      <c r="C49" s="2"/>
      <c r="D49" s="2"/>
    </row>
    <row r="50" spans="1:4" x14ac:dyDescent="0.25">
      <c r="A50" s="17" t="s">
        <v>22</v>
      </c>
      <c r="B50" s="2"/>
      <c r="C50" s="2"/>
      <c r="D50" s="2"/>
    </row>
    <row r="51" spans="1:4" ht="32.25" customHeight="1" x14ac:dyDescent="0.25">
      <c r="A51" s="17" t="s">
        <v>43</v>
      </c>
      <c r="B51" s="40">
        <v>923876.5</v>
      </c>
      <c r="C51" s="2"/>
      <c r="D51" s="2"/>
    </row>
    <row r="52" spans="1:4" x14ac:dyDescent="0.25">
      <c r="A52" s="17" t="s">
        <v>34</v>
      </c>
      <c r="B52" s="2"/>
      <c r="C52" s="2"/>
      <c r="D52" s="2"/>
    </row>
    <row r="53" spans="1:4" x14ac:dyDescent="0.25">
      <c r="A53" s="15" t="s">
        <v>23</v>
      </c>
      <c r="B53" s="2">
        <f>B50+B51</f>
        <v>923876.5</v>
      </c>
      <c r="C53" s="2"/>
      <c r="D53" s="2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3"/>
      <c r="B108" s="13"/>
      <c r="C108" s="13"/>
      <c r="D108" s="13"/>
    </row>
    <row r="109" spans="1:4" x14ac:dyDescent="0.25">
      <c r="A109" s="13"/>
      <c r="B109" s="13"/>
      <c r="C109" s="13"/>
      <c r="D109" s="13"/>
    </row>
    <row r="110" spans="1:4" x14ac:dyDescent="0.25">
      <c r="A110" s="13"/>
      <c r="B110" s="13"/>
      <c r="C110" s="13"/>
      <c r="D110" s="13"/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3"/>
      <c r="B116" s="13"/>
      <c r="C116" s="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  <row r="119" spans="1:4" x14ac:dyDescent="0.25">
      <c r="A119" s="13"/>
      <c r="B119" s="13"/>
      <c r="C119" s="13"/>
      <c r="D119" s="13"/>
    </row>
  </sheetData>
  <mergeCells count="4">
    <mergeCell ref="A33:D33"/>
    <mergeCell ref="A47:D48"/>
    <mergeCell ref="A4:D4"/>
    <mergeCell ref="A1:D1"/>
  </mergeCells>
  <pageMargins left="0.7" right="0.7" top="0.28999999999999998" bottom="0.43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01.10.2025</vt:lpstr>
      <vt:lpstr>'на 01.10.2025'!Область_печати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Светецкая О.В.</cp:lastModifiedBy>
  <cp:lastPrinted>2025-10-02T07:06:21Z</cp:lastPrinted>
  <dcterms:created xsi:type="dcterms:W3CDTF">2014-09-16T05:33:49Z</dcterms:created>
  <dcterms:modified xsi:type="dcterms:W3CDTF">2025-10-02T07:27:20Z</dcterms:modified>
</cp:coreProperties>
</file>